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S:\Бюджет 2022 доходы и расходы\Дума\Исполнение за 9 месяцев 2022\"/>
    </mc:Choice>
  </mc:AlternateContent>
  <xr:revisionPtr revIDLastSave="0" documentId="13_ncr:1_{ED0F0624-FA9E-487F-8089-43AA1BEA31D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Бюджет" sheetId="2" r:id="rId1"/>
  </sheets>
  <definedNames>
    <definedName name="_xlnm._FilterDatabase" localSheetId="0" hidden="1">Бюджет!$A$6:$I$69</definedName>
    <definedName name="_xlnm.Print_Titles" localSheetId="0">Бюджет!$4:$5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5" i="2" l="1"/>
  <c r="I46" i="2"/>
  <c r="E69" i="2"/>
  <c r="F69" i="2"/>
  <c r="I66" i="2" l="1"/>
  <c r="I67" i="2"/>
  <c r="I65" i="2"/>
  <c r="I44" i="2"/>
  <c r="I32" i="2"/>
  <c r="G34" i="2"/>
  <c r="H34" i="2"/>
  <c r="I34" i="2"/>
  <c r="D29" i="2"/>
  <c r="I59" i="2"/>
  <c r="I60" i="2"/>
  <c r="I61" i="2"/>
  <c r="I62" i="2"/>
  <c r="I63" i="2"/>
  <c r="I58" i="2"/>
  <c r="H58" i="2"/>
  <c r="G58" i="2"/>
  <c r="H59" i="2"/>
  <c r="H60" i="2"/>
  <c r="H61" i="2"/>
  <c r="H62" i="2"/>
  <c r="G63" i="2"/>
  <c r="H63" i="2"/>
  <c r="D57" i="2"/>
  <c r="I27" i="2" l="1"/>
  <c r="I30" i="2" l="1"/>
  <c r="I31" i="2"/>
  <c r="H15" i="2" l="1"/>
  <c r="G15" i="2"/>
  <c r="I9" i="2"/>
  <c r="I10" i="2"/>
  <c r="I11" i="2"/>
  <c r="I8" i="2"/>
  <c r="G8" i="2"/>
  <c r="H8" i="2"/>
  <c r="G11" i="2"/>
  <c r="I14" i="2" l="1"/>
  <c r="H68" i="2" l="1"/>
  <c r="D45" i="2"/>
  <c r="D25" i="2"/>
  <c r="D16" i="2"/>
  <c r="D12" i="2"/>
  <c r="D47" i="2"/>
  <c r="I48" i="2"/>
  <c r="H48" i="2"/>
  <c r="G48" i="2"/>
  <c r="I23" i="2"/>
  <c r="G68" i="2" l="1"/>
  <c r="I39" i="2"/>
  <c r="H65" i="2"/>
  <c r="H66" i="2"/>
  <c r="H67" i="2"/>
  <c r="G65" i="2"/>
  <c r="G66" i="2"/>
  <c r="G67" i="2"/>
  <c r="D64" i="2"/>
  <c r="I64" i="2"/>
  <c r="H57" i="2" l="1"/>
  <c r="I57" i="2"/>
  <c r="H64" i="2"/>
  <c r="G64" i="2"/>
  <c r="G57" i="2"/>
  <c r="D20" i="2"/>
  <c r="G56" i="2"/>
  <c r="G55" i="2"/>
  <c r="G52" i="2"/>
  <c r="G51" i="2"/>
  <c r="G50" i="2"/>
  <c r="G46" i="2"/>
  <c r="G43" i="2"/>
  <c r="G42" i="2"/>
  <c r="G38" i="2"/>
  <c r="G37" i="2"/>
  <c r="G36" i="2"/>
  <c r="G32" i="2"/>
  <c r="G31" i="2"/>
  <c r="G30" i="2"/>
  <c r="G28" i="2"/>
  <c r="G27" i="2"/>
  <c r="G26" i="2"/>
  <c r="G23" i="2"/>
  <c r="G22" i="2"/>
  <c r="G21" i="2"/>
  <c r="G18" i="2"/>
  <c r="G14" i="2"/>
  <c r="G13" i="2"/>
  <c r="G9" i="2"/>
  <c r="G10" i="2"/>
  <c r="G47" i="2"/>
  <c r="G40" i="2"/>
  <c r="G39" i="2"/>
  <c r="G24" i="2"/>
  <c r="G19" i="2"/>
  <c r="H27" i="2"/>
  <c r="H17" i="2"/>
  <c r="H23" i="2"/>
  <c r="G17" i="2"/>
  <c r="I55" i="2"/>
  <c r="I52" i="2"/>
  <c r="I51" i="2"/>
  <c r="I50" i="2"/>
  <c r="I43" i="2"/>
  <c r="I42" i="2"/>
  <c r="I38" i="2"/>
  <c r="I37" i="2"/>
  <c r="I36" i="2"/>
  <c r="I22" i="2"/>
  <c r="I21" i="2"/>
  <c r="I18" i="2"/>
  <c r="I17" i="2"/>
  <c r="I13" i="2"/>
  <c r="I47" i="2"/>
  <c r="I40" i="2"/>
  <c r="I24" i="2"/>
  <c r="I19" i="2"/>
  <c r="H56" i="2"/>
  <c r="H55" i="2"/>
  <c r="H52" i="2"/>
  <c r="H51" i="2"/>
  <c r="H50" i="2"/>
  <c r="H46" i="2"/>
  <c r="H44" i="2"/>
  <c r="H43" i="2"/>
  <c r="H42" i="2"/>
  <c r="H38" i="2"/>
  <c r="H37" i="2"/>
  <c r="H36" i="2"/>
  <c r="H32" i="2"/>
  <c r="H31" i="2"/>
  <c r="H30" i="2"/>
  <c r="H28" i="2"/>
  <c r="H26" i="2"/>
  <c r="H22" i="2"/>
  <c r="H21" i="2"/>
  <c r="H18" i="2"/>
  <c r="H14" i="2"/>
  <c r="H13" i="2"/>
  <c r="H9" i="2"/>
  <c r="H10" i="2"/>
  <c r="H11" i="2"/>
  <c r="H47" i="2"/>
  <c r="H40" i="2"/>
  <c r="H39" i="2"/>
  <c r="H24" i="2"/>
  <c r="H19" i="2"/>
  <c r="D54" i="2"/>
  <c r="D49" i="2"/>
  <c r="D41" i="2"/>
  <c r="D35" i="2"/>
  <c r="D7" i="2"/>
  <c r="D69" i="2" l="1"/>
  <c r="H20" i="2"/>
  <c r="G29" i="2"/>
  <c r="G16" i="2"/>
  <c r="G7" i="2"/>
  <c r="G45" i="2"/>
  <c r="G25" i="2"/>
  <c r="G20" i="2"/>
  <c r="G12" i="2"/>
  <c r="G35" i="2"/>
  <c r="H25" i="2"/>
  <c r="G41" i="2"/>
  <c r="G54" i="2"/>
  <c r="G49" i="2"/>
  <c r="G53" i="2"/>
  <c r="H54" i="2"/>
  <c r="H53" i="2"/>
  <c r="H49" i="2"/>
  <c r="H45" i="2"/>
  <c r="H41" i="2"/>
  <c r="H35" i="2"/>
  <c r="H12" i="2"/>
  <c r="H16" i="2"/>
  <c r="H7" i="2"/>
  <c r="H29" i="2"/>
  <c r="I53" i="2"/>
  <c r="I49" i="2"/>
  <c r="I41" i="2"/>
  <c r="I35" i="2"/>
  <c r="I29" i="2"/>
  <c r="I25" i="2"/>
  <c r="I20" i="2"/>
  <c r="I16" i="2"/>
  <c r="I12" i="2"/>
  <c r="I7" i="2" l="1"/>
  <c r="H69" i="2"/>
  <c r="I54" i="2"/>
  <c r="G69" i="2"/>
  <c r="I69" i="2" l="1"/>
</calcChain>
</file>

<file path=xl/sharedStrings.xml><?xml version="1.0" encoding="utf-8"?>
<sst xmlns="http://schemas.openxmlformats.org/spreadsheetml/2006/main" count="137" uniqueCount="137">
  <si>
    <t>22.2.00.00000</t>
  </si>
  <si>
    <t>Подпрограмма «Управление муниципальными финансами в Нижневартовском районе»</t>
  </si>
  <si>
    <t>22.1.00.00000</t>
  </si>
  <si>
    <t>22.0.00.00000</t>
  </si>
  <si>
    <t>20.0.00.00000</t>
  </si>
  <si>
    <t>19.3.00.00000</t>
  </si>
  <si>
    <t>Подпрограмма " Организация деятельности  муниципального бюджетного учреждения Нижневартовского района «Управление имущественными и земельными ресурсами"</t>
  </si>
  <si>
    <t>19.2.00.00000</t>
  </si>
  <si>
    <t>Подпрограмма "Развитие земельных и имущественных  отношений на территории Нижневартовского района"</t>
  </si>
  <si>
    <t>19.1.00.00000</t>
  </si>
  <si>
    <t>Подпрограмма "Обеспечение страховой защиты имущества Нижневартовского района"</t>
  </si>
  <si>
    <t>19.0.00.00000</t>
  </si>
  <si>
    <t>18.0.00.00000</t>
  </si>
  <si>
    <t>Подпрограмма "Осуществление материально-технического обеспечения деятельности органов местного самоуправления"</t>
  </si>
  <si>
    <t>17.1.00.00000</t>
  </si>
  <si>
    <t>Подпрограмма "Поддержка социально ориентированных некоммерческих организаций"</t>
  </si>
  <si>
    <t>17.0.00.00000</t>
  </si>
  <si>
    <t>16.3.00.00000</t>
  </si>
  <si>
    <t>16.2.00.00000</t>
  </si>
  <si>
    <t>Подпрограмма "Транспортные услуги межпоселенческого характера и связь"</t>
  </si>
  <si>
    <t>16.1.00.00000</t>
  </si>
  <si>
    <t>Подпрограмма "Автомобильные дороги"</t>
  </si>
  <si>
    <t>16.0.00.00000</t>
  </si>
  <si>
    <t>15.0.00.00000</t>
  </si>
  <si>
    <t>13.0.00.00000</t>
  </si>
  <si>
    <t>12.3.00.00000</t>
  </si>
  <si>
    <t>Подпрограмма «Создание условий для выполнения функций, возложенных  на муниципальное казенное учреждение Нижневартовского района «Управление по делам гражданской обороны и чрезвычайным ситуациям»</t>
  </si>
  <si>
    <t>12.2.00.00000</t>
  </si>
  <si>
    <t>Подпрограмма "Организация и обеспечение мероприятий в сфере гражданской обороны, защиты населения и территории района от чрезвычайных ситуаций"</t>
  </si>
  <si>
    <t>12.1.00.00000</t>
  </si>
  <si>
    <t>Подпрограмма "Укрепление пожарной безопасности в районе"</t>
  </si>
  <si>
    <t>12.0.00.00000</t>
  </si>
  <si>
    <t>11.0.00.00000</t>
  </si>
  <si>
    <t xml:space="preserve">Подпрограмма "Формирование комфортной городской среды" </t>
  </si>
  <si>
    <t>10.5.00.00000</t>
  </si>
  <si>
    <t xml:space="preserve">Подпрограмма "Обеспечение равных прав потребителей на получение энергетических ресурсов" </t>
  </si>
  <si>
    <t>10.1.00.00000</t>
  </si>
  <si>
    <t xml:space="preserve">Подпрограмма "Создание условий для обеспечения качественными коммунальными услугами" </t>
  </si>
  <si>
    <t>10.0.00.00000</t>
  </si>
  <si>
    <t>09.3.00.00000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</si>
  <si>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</si>
  <si>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09.2.00.00000</t>
  </si>
  <si>
    <t>Подпрограмма "Содействие развитию жилищного строительства"</t>
  </si>
  <si>
    <t>09.1.00.00000</t>
  </si>
  <si>
    <t xml:space="preserve">Подпрограмма "Градостроительная деятельность" </t>
  </si>
  <si>
    <t>09.0.00.00000</t>
  </si>
  <si>
    <t>08.0.00.00000</t>
  </si>
  <si>
    <t>07.2.00.00000</t>
  </si>
  <si>
    <t>Подпрограмма «Развитие агропромышленного комплекса и рынков сельскохозяйственной продукции, сырья и продовольствия в  Нижневартовском районе»</t>
  </si>
  <si>
    <t>07.1.00.00000</t>
  </si>
  <si>
    <t>Подпрограмма  «Развитие малого и среднего предпринимательства в Нижневартовском районе»</t>
  </si>
  <si>
    <t>07.0.00.00000</t>
  </si>
  <si>
    <t>06.0.00.00000</t>
  </si>
  <si>
    <t>05.2.00.00000</t>
  </si>
  <si>
    <t>Подпрограмма "Укрепление единого пространства в районе"</t>
  </si>
  <si>
    <t>05.1.00.00000</t>
  </si>
  <si>
    <t>Подпрограмма "Обеспечение прав граждан на доступ к культурным ценностям и информации"</t>
  </si>
  <si>
    <t>05.0.00.00000</t>
  </si>
  <si>
    <t>03.2.00.00000</t>
  </si>
  <si>
    <t xml:space="preserve">Подпрограмма "Доступная среда в Нижневартовском районе" </t>
  </si>
  <si>
    <t>03.1.00.00000</t>
  </si>
  <si>
    <t xml:space="preserve">Подпрограмма  "Социальная поддержка жителей Нижневартовского района" </t>
  </si>
  <si>
    <t>03.0.00.00000</t>
  </si>
  <si>
    <t>01.5.00.00000</t>
  </si>
  <si>
    <t xml:space="preserve">Подпрограмма  "Молодежь Нижневартовского района" </t>
  </si>
  <si>
    <t>01.4.00.00000</t>
  </si>
  <si>
    <t>Подпрограмма  "Организация в каникулярное время отдыха, оздоровления, занятости детей, подростков и молодежи района"</t>
  </si>
  <si>
    <t>01.3.00.00000</t>
  </si>
  <si>
    <t>Подпрограмма "Комплексные меры профилактики наркомании и алкоголизма среди детей, подростков и молодежи"</t>
  </si>
  <si>
    <t>01.1.00.00000</t>
  </si>
  <si>
    <t>Подпрограмма "Развитие дошкольного, общего образования и дополнительного образования детей"</t>
  </si>
  <si>
    <t>01.0.00.00000</t>
  </si>
  <si>
    <t>Наименование</t>
  </si>
  <si>
    <t>(тыс. рублей)</t>
  </si>
  <si>
    <t xml:space="preserve">Подпрограмма «Создание условий для эффективного управления муниципальными финансами, повышение устойчивости бюджетов поселений Нижневартовского района» </t>
  </si>
  <si>
    <t>ИТОГО по муниципальным программам</t>
  </si>
  <si>
    <t>Код целевой статьи расходов бюджета</t>
  </si>
  <si>
    <t xml:space="preserve">Подпрограмма «Приобретение автотранспорта и специальной техники в собственность района» </t>
  </si>
  <si>
    <t>Уточненный план</t>
  </si>
  <si>
    <t>Утвержденный план</t>
  </si>
  <si>
    <t>% исполнения к уточненному плану</t>
  </si>
  <si>
    <t>1. Муниципальная программа "Развитие образования в Нижневартовском районе"</t>
  </si>
  <si>
    <t>2. Муниципальная программа "Социальная поддержка жителей Нижневартовского района"</t>
  </si>
  <si>
    <t>3. Муниципальная программа  «Культурное пространство Нижневартовского района»</t>
  </si>
  <si>
    <t>5. Муниципальная программа «Развитие малого и среднего предпринимательства, агропромышленного комплекса и рынков сельскохозяйственной продукции, сырья и продовольствия в Нижневартовском районе»</t>
  </si>
  <si>
    <t>6. Муниципальная программа "Устойчивое развитие коренных малочисленных народов Севера в Нижневартовском районе"</t>
  </si>
  <si>
    <t xml:space="preserve">7. Муниципальная программа «Развитие жилищной сферы в Нижневартовском районе»  </t>
  </si>
  <si>
    <t>8. Муниципальная программа  «Жилищно-коммунальный комплекс и городская среда в Нижневартовском районе»</t>
  </si>
  <si>
    <t>9. Муниципальная программа  "Профилактика правонарушений в сфере общественного порядка в Нижневартовском районе"</t>
  </si>
  <si>
    <t xml:space="preserve">10. Муниципальная программа "Безопасность жизнедеятельности в Нижневартовском районе" </t>
  </si>
  <si>
    <t>11. Муниципальная программа "Обеспечение экологической безопасности в Нижневартовском районе"</t>
  </si>
  <si>
    <t>12. Муниципальная программа "Информационное общество Нижневартовского района"</t>
  </si>
  <si>
    <t>13. Муниципальная программа "Развитие транспортной системы Нижневартовского района"</t>
  </si>
  <si>
    <t>14. Муниципальная программа "Развитие гражданского общества Нижневартовского района"</t>
  </si>
  <si>
    <t>15. Муниципальная программа "Профилактика терроризма и экстремизма, укрепление межнационального и межконфессионального согласия в Нижневартовском районе"</t>
  </si>
  <si>
    <t>16. Муниципальная программа "Управление муниципальным имуществом Нижневартовского района"</t>
  </si>
  <si>
    <t>17. Муниципальная программа "Развитие муниципальной службы в Нижневартовском районе"</t>
  </si>
  <si>
    <t>18. Муниципальная программа «Управление в сфере муниципальных финансов в Нижневартовском районе»</t>
  </si>
  <si>
    <t>07.3.00.00000</t>
  </si>
  <si>
    <t>Подпрограмма «Защита прав потребителей в Нижневартовском районе»</t>
  </si>
  <si>
    <t>% исполнения к утвержденному плану</t>
  </si>
  <si>
    <t>10.2.00.00000</t>
  </si>
  <si>
    <t>19. Муниципальная программа "Строительство (реконструкция), капитальный и текущий ремонт объектов Нижневартовского района"</t>
  </si>
  <si>
    <t>23.0.00.00000</t>
  </si>
  <si>
    <t>23.1.00.00000</t>
  </si>
  <si>
    <t>23.2.00.00000</t>
  </si>
  <si>
    <t>23.3.00.00000</t>
  </si>
  <si>
    <t>23.4.00.00000</t>
  </si>
  <si>
    <t>23.5.00.00000</t>
  </si>
  <si>
    <t>23.6.00.00000</t>
  </si>
  <si>
    <t>Подпрограмма "Строительство (реконструкция), капитальный и текущий ремонт объектов образования"</t>
  </si>
  <si>
    <t>Подпрограмма "Строительство (реконструкция), капитальный и текущий ремонт объектов культуры"</t>
  </si>
  <si>
    <t>Подпрограмма "Строительство (реконструкция), капитальный и текущий ремонт объектов физической культуры и спорта"</t>
  </si>
  <si>
    <t>Подпрограмма "Строительство (реконструкция), капитальный и текущий ремонт объектов административного назначения"</t>
  </si>
  <si>
    <t>Подпрограмма "Строительство (реконструкция), капитальный и текущий ремонт объектов жилищного хозяйства"</t>
  </si>
  <si>
    <t>Подпрограмма "Создание условий для выполнения функций, возложенных на муниципальное казенное учреждение "Управление капитального строительства по застройке Нижневартовского района"</t>
  </si>
  <si>
    <t>24.0.00.00000</t>
  </si>
  <si>
    <t>24.1.00.00000</t>
  </si>
  <si>
    <t>24.2.00.00000</t>
  </si>
  <si>
    <t>24.3.00.00000</t>
  </si>
  <si>
    <t>Подпрограмма "Обеспечение деятельности органов местного самоуправления Нижневартовского района"</t>
  </si>
  <si>
    <t>Подпрограмма "Поддержка средств массовой информации"</t>
  </si>
  <si>
    <t>4. Муниципальная программа «Развитие физической культуры и спорта в Нижневартовском районе»</t>
  </si>
  <si>
    <t>Подпрограмма "Профилактика терроризма и экстремизма, укрепление межнационального и межконфессионального согласия в Нижневартовском районе"</t>
  </si>
  <si>
    <t>18.2.00.00000</t>
  </si>
  <si>
    <t>2022 год</t>
  </si>
  <si>
    <t>Темп роста (2022/2021), %</t>
  </si>
  <si>
    <t>Подпрограмма "Социальные гарантии по предоставлению детям-сиротам и детям, оставшимся без попечения родителей ,лицам из их  числа , жилых помещений"</t>
  </si>
  <si>
    <t>03.3.00.00000</t>
  </si>
  <si>
    <t>25.0.00.00000</t>
  </si>
  <si>
    <t xml:space="preserve">Подпрограмма "Чистая вода" </t>
  </si>
  <si>
    <t>10.6.00.00000</t>
  </si>
  <si>
    <t>Сведения об исполнении бюджета Нижневартовского района за 9 месяцев 2022 года по расходам в разрезе муниципальных программ в сравнении с  запланированными бюджетными ассигнованиями, в сравнении с соответствующим периодом 2021 года</t>
  </si>
  <si>
    <t xml:space="preserve">Исполнено за 9 месяцев 2021 года </t>
  </si>
  <si>
    <t>Исполнено за 9 месяцев</t>
  </si>
  <si>
    <t>20. Муниципальная программа "Повышение эффективности управления Нижневартовским районом"</t>
  </si>
  <si>
    <t>21. Муниципальная программа "Чистая вода в Нижневартовском районе"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</si>
</sst>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"/>
    <numFmt numFmtId="165" formatCode="0000000000"/>
    <numFmt numFmtId="166" formatCode="#,##0.0"/>
    <numFmt numFmtId="167" formatCode="#,##0.00;[Red]\-#,##0.00;0.00"/>
    <numFmt numFmtId="168" formatCode="#,##0.00_ ;[Red]\-#,##0.00\ 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9" fillId="0" borderId="0"/>
  </cellStyleXfs>
  <cellXfs count="49">
    <xf numFmtId="0" fontId="0" fillId="0" borderId="0" xfId="0"/>
    <xf numFmtId="0" fontId="4" fillId="2" borderId="0" xfId="2" applyFont="1" applyFill="1" applyAlignment="1">
      <alignment horizontal="left" vertical="center" wrapText="1"/>
    </xf>
    <xf numFmtId="0" fontId="4" fillId="2" borderId="0" xfId="2" applyFont="1" applyFill="1" applyAlignment="1">
      <alignment horizontal="center" vertical="center" wrapText="1"/>
    </xf>
    <xf numFmtId="0" fontId="3" fillId="2" borderId="0" xfId="2" applyFill="1"/>
    <xf numFmtId="0" fontId="5" fillId="2" borderId="2" xfId="2" applyFont="1" applyFill="1" applyBorder="1" applyAlignment="1" applyProtection="1">
      <alignment vertical="center" wrapText="1"/>
      <protection hidden="1"/>
    </xf>
    <xf numFmtId="0" fontId="6" fillId="2" borderId="1" xfId="2" applyFont="1" applyFill="1" applyBorder="1" applyAlignment="1" applyProtection="1">
      <alignment horizontal="center" vertical="center" wrapText="1"/>
      <protection hidden="1"/>
    </xf>
    <xf numFmtId="0" fontId="1" fillId="2" borderId="0" xfId="1" applyFill="1"/>
    <xf numFmtId="0" fontId="3" fillId="2" borderId="0" xfId="1" applyFont="1" applyFill="1"/>
    <xf numFmtId="0" fontId="6" fillId="2" borderId="2" xfId="2" applyFont="1" applyFill="1" applyBorder="1" applyAlignment="1">
      <alignment vertical="center" wrapText="1"/>
    </xf>
    <xf numFmtId="0" fontId="1" fillId="2" borderId="0" xfId="1" applyFill="1" applyAlignment="1">
      <alignment wrapText="1"/>
    </xf>
    <xf numFmtId="0" fontId="6" fillId="2" borderId="0" xfId="2" applyFont="1" applyFill="1" applyAlignment="1">
      <alignment vertical="center" wrapText="1"/>
    </xf>
    <xf numFmtId="4" fontId="1" fillId="2" borderId="0" xfId="1" applyNumberFormat="1" applyFill="1"/>
    <xf numFmtId="0" fontId="1" fillId="2" borderId="0" xfId="2" applyFont="1" applyFill="1"/>
    <xf numFmtId="0" fontId="8" fillId="2" borderId="0" xfId="2" applyFont="1" applyFill="1" applyAlignment="1">
      <alignment horizontal="center" vertical="center" wrapText="1"/>
    </xf>
    <xf numFmtId="0" fontId="6" fillId="2" borderId="5" xfId="2" applyFont="1" applyFill="1" applyBorder="1" applyAlignment="1" applyProtection="1">
      <alignment horizontal="center" vertical="center" wrapText="1"/>
      <protection hidden="1"/>
    </xf>
    <xf numFmtId="0" fontId="6" fillId="2" borderId="6" xfId="2" applyFont="1" applyFill="1" applyBorder="1" applyAlignment="1" applyProtection="1">
      <alignment horizontal="center" vertical="center" wrapText="1"/>
      <protection hidden="1"/>
    </xf>
    <xf numFmtId="0" fontId="6" fillId="2" borderId="3" xfId="2" applyFont="1" applyFill="1" applyBorder="1" applyAlignment="1" applyProtection="1">
      <alignment horizontal="center" vertical="center" wrapText="1"/>
      <protection hidden="1"/>
    </xf>
    <xf numFmtId="0" fontId="6" fillId="2" borderId="4" xfId="2" applyFont="1" applyFill="1" applyBorder="1" applyAlignment="1" applyProtection="1">
      <alignment horizontal="center" vertical="center" wrapText="1"/>
      <protection hidden="1"/>
    </xf>
    <xf numFmtId="0" fontId="6" fillId="2" borderId="7" xfId="2" applyFont="1" applyFill="1" applyBorder="1" applyAlignment="1" applyProtection="1">
      <alignment horizontal="center" vertical="center" wrapText="1"/>
      <protection hidden="1"/>
    </xf>
    <xf numFmtId="0" fontId="6" fillId="2" borderId="8" xfId="2" applyFont="1" applyFill="1" applyBorder="1" applyAlignment="1" applyProtection="1">
      <alignment horizontal="center" vertical="center" wrapText="1"/>
      <protection hidden="1"/>
    </xf>
    <xf numFmtId="0" fontId="6" fillId="2" borderId="9" xfId="2" applyFont="1" applyFill="1" applyBorder="1" applyAlignment="1" applyProtection="1">
      <alignment horizontal="center" vertical="center" wrapText="1"/>
      <protection hidden="1"/>
    </xf>
    <xf numFmtId="164" fontId="7" fillId="0" borderId="1" xfId="1" applyNumberFormat="1" applyFont="1" applyFill="1" applyBorder="1" applyAlignment="1" applyProtection="1">
      <alignment wrapText="1"/>
      <protection hidden="1"/>
    </xf>
    <xf numFmtId="165" fontId="7" fillId="0" borderId="1" xfId="1" applyNumberFormat="1" applyFont="1" applyFill="1" applyBorder="1" applyAlignment="1" applyProtection="1">
      <alignment horizontal="right" wrapText="1"/>
      <protection hidden="1"/>
    </xf>
    <xf numFmtId="166" fontId="7" fillId="0" borderId="1" xfId="1" applyNumberFormat="1" applyFont="1" applyFill="1" applyBorder="1" applyAlignment="1" applyProtection="1">
      <alignment horizontal="right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horizontal="right" wrapText="1"/>
      <protection hidden="1"/>
    </xf>
    <xf numFmtId="166" fontId="2" fillId="0" borderId="1" xfId="1" applyNumberFormat="1" applyFont="1" applyFill="1" applyBorder="1" applyAlignment="1" applyProtection="1">
      <alignment horizontal="right"/>
      <protection hidden="1"/>
    </xf>
    <xf numFmtId="166" fontId="7" fillId="0" borderId="5" xfId="1" applyNumberFormat="1" applyFont="1" applyFill="1" applyBorder="1" applyAlignment="1" applyProtection="1">
      <alignment horizontal="right"/>
      <protection hidden="1"/>
    </xf>
    <xf numFmtId="4" fontId="2" fillId="0" borderId="7" xfId="1" applyNumberFormat="1" applyFont="1" applyFill="1" applyBorder="1" applyAlignment="1" applyProtection="1">
      <alignment horizontal="right"/>
      <protection hidden="1"/>
    </xf>
    <xf numFmtId="166" fontId="2" fillId="0" borderId="7" xfId="1" applyNumberFormat="1" applyFont="1" applyFill="1" applyBorder="1" applyAlignment="1" applyProtection="1">
      <alignment horizontal="right"/>
      <protection hidden="1"/>
    </xf>
    <xf numFmtId="167" fontId="2" fillId="0" borderId="1" xfId="1" applyNumberFormat="1" applyFont="1" applyFill="1" applyBorder="1" applyAlignment="1" applyProtection="1">
      <alignment wrapText="1"/>
      <protection hidden="1"/>
    </xf>
    <xf numFmtId="167" fontId="2" fillId="0" borderId="1" xfId="1" applyNumberFormat="1" applyFont="1" applyFill="1" applyBorder="1" applyProtection="1">
      <protection hidden="1"/>
    </xf>
    <xf numFmtId="166" fontId="2" fillId="0" borderId="9" xfId="1" applyNumberFormat="1" applyFont="1" applyFill="1" applyBorder="1" applyAlignment="1" applyProtection="1">
      <alignment horizontal="right"/>
      <protection hidden="1"/>
    </xf>
    <xf numFmtId="166" fontId="2" fillId="0" borderId="6" xfId="1" applyNumberFormat="1" applyFont="1" applyFill="1" applyBorder="1" applyAlignment="1" applyProtection="1">
      <alignment horizontal="right"/>
      <protection hidden="1"/>
    </xf>
    <xf numFmtId="166" fontId="7" fillId="0" borderId="6" xfId="1" applyNumberFormat="1" applyFont="1" applyFill="1" applyBorder="1" applyAlignment="1" applyProtection="1">
      <alignment horizontal="right"/>
      <protection hidden="1"/>
    </xf>
    <xf numFmtId="166" fontId="7" fillId="0" borderId="1" xfId="1" applyNumberFormat="1" applyFont="1" applyFill="1" applyBorder="1" applyProtection="1"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5" fontId="2" fillId="0" borderId="5" xfId="1" applyNumberFormat="1" applyFont="1" applyFill="1" applyBorder="1" applyAlignment="1" applyProtection="1">
      <alignment horizontal="right" wrapText="1"/>
      <protection hidden="1"/>
    </xf>
    <xf numFmtId="166" fontId="2" fillId="0" borderId="5" xfId="1" applyNumberFormat="1" applyFont="1" applyFill="1" applyBorder="1" applyAlignment="1" applyProtection="1">
      <alignment horizontal="right"/>
      <protection hidden="1"/>
    </xf>
    <xf numFmtId="4" fontId="7" fillId="0" borderId="1" xfId="1" applyNumberFormat="1" applyFont="1" applyFill="1" applyBorder="1" applyProtection="1">
      <protection hidden="1"/>
    </xf>
    <xf numFmtId="4" fontId="2" fillId="0" borderId="1" xfId="1" applyNumberFormat="1" applyFont="1" applyFill="1" applyBorder="1" applyAlignment="1" applyProtection="1">
      <alignment horizontal="right"/>
      <protection hidden="1"/>
    </xf>
    <xf numFmtId="167" fontId="2" fillId="0" borderId="1" xfId="3" applyNumberFormat="1" applyFont="1" applyFill="1" applyBorder="1" applyAlignment="1" applyProtection="1">
      <alignment wrapText="1"/>
      <protection hidden="1"/>
    </xf>
    <xf numFmtId="167" fontId="2" fillId="0" borderId="1" xfId="3" applyNumberFormat="1" applyFont="1" applyFill="1" applyBorder="1" applyProtection="1">
      <protection hidden="1"/>
    </xf>
    <xf numFmtId="164" fontId="7" fillId="0" borderId="6" xfId="1" applyNumberFormat="1" applyFont="1" applyFill="1" applyBorder="1" applyAlignment="1" applyProtection="1">
      <alignment wrapText="1"/>
      <protection hidden="1"/>
    </xf>
    <xf numFmtId="165" fontId="7" fillId="0" borderId="6" xfId="1" applyNumberFormat="1" applyFont="1" applyFill="1" applyBorder="1" applyAlignment="1" applyProtection="1">
      <alignment horizontal="right" wrapText="1"/>
      <protection hidden="1"/>
    </xf>
    <xf numFmtId="166" fontId="7" fillId="0" borderId="6" xfId="1" applyNumberFormat="1" applyFont="1" applyFill="1" applyBorder="1" applyProtection="1">
      <protection hidden="1"/>
    </xf>
    <xf numFmtId="168" fontId="2" fillId="0" borderId="7" xfId="1" applyNumberFormat="1" applyFont="1" applyFill="1" applyBorder="1" applyAlignment="1" applyProtection="1">
      <alignment horizontal="right"/>
      <protection hidden="1"/>
    </xf>
    <xf numFmtId="0" fontId="7" fillId="0" borderId="1" xfId="1" applyFont="1" applyFill="1" applyBorder="1" applyProtection="1">
      <protection hidden="1"/>
    </xf>
    <xf numFmtId="0" fontId="1" fillId="0" borderId="1" xfId="1" applyFill="1" applyBorder="1" applyProtection="1">
      <protection hidden="1"/>
    </xf>
  </cellXfs>
  <cellStyles count="4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A69" sqref="A69"/>
    </sheetView>
  </sheetViews>
  <sheetFormatPr defaultColWidth="9.140625" defaultRowHeight="12.75" x14ac:dyDescent="0.2"/>
  <cols>
    <col min="1" max="1" width="53.7109375" style="6" customWidth="1"/>
    <col min="2" max="2" width="15.7109375" style="6" customWidth="1"/>
    <col min="3" max="3" width="15.5703125" style="6" customWidth="1"/>
    <col min="4" max="4" width="15.42578125" style="6" customWidth="1"/>
    <col min="5" max="5" width="14.42578125" style="6" customWidth="1"/>
    <col min="6" max="7" width="15.140625" style="6" customWidth="1"/>
    <col min="8" max="8" width="14.5703125" style="6" customWidth="1"/>
    <col min="9" max="9" width="13.42578125" style="6" customWidth="1"/>
    <col min="10" max="222" width="9.140625" style="6" customWidth="1"/>
    <col min="223" max="16384" width="9.140625" style="6"/>
  </cols>
  <sheetData>
    <row r="1" spans="1:10" s="3" customFormat="1" ht="15.75" x14ac:dyDescent="0.2">
      <c r="A1" s="1"/>
      <c r="B1" s="2"/>
      <c r="C1" s="2"/>
      <c r="D1" s="2"/>
      <c r="E1" s="2"/>
      <c r="F1" s="2"/>
      <c r="G1" s="2"/>
      <c r="H1" s="2"/>
      <c r="I1" s="2"/>
    </row>
    <row r="2" spans="1:10" s="3" customFormat="1" ht="75.75" customHeight="1" x14ac:dyDescent="0.2">
      <c r="A2" s="13" t="s">
        <v>132</v>
      </c>
      <c r="B2" s="13"/>
      <c r="C2" s="13"/>
      <c r="D2" s="13"/>
      <c r="E2" s="13"/>
      <c r="F2" s="13"/>
      <c r="G2" s="13"/>
      <c r="H2" s="13"/>
      <c r="I2" s="13"/>
    </row>
    <row r="3" spans="1:10" s="3" customFormat="1" ht="15.75" x14ac:dyDescent="0.2">
      <c r="A3" s="4"/>
      <c r="B3" s="4"/>
      <c r="G3" s="12"/>
      <c r="H3" s="12"/>
      <c r="I3" s="8" t="s">
        <v>73</v>
      </c>
      <c r="J3" s="10"/>
    </row>
    <row r="4" spans="1:10" s="3" customFormat="1" ht="12.75" customHeight="1" x14ac:dyDescent="0.2">
      <c r="A4" s="14" t="s">
        <v>72</v>
      </c>
      <c r="B4" s="16" t="s">
        <v>76</v>
      </c>
      <c r="C4" s="14" t="s">
        <v>133</v>
      </c>
      <c r="D4" s="18" t="s">
        <v>125</v>
      </c>
      <c r="E4" s="19"/>
      <c r="F4" s="20"/>
      <c r="G4" s="14" t="s">
        <v>100</v>
      </c>
      <c r="H4" s="14" t="s">
        <v>80</v>
      </c>
      <c r="I4" s="14" t="s">
        <v>126</v>
      </c>
    </row>
    <row r="5" spans="1:10" s="3" customFormat="1" ht="35.25" customHeight="1" x14ac:dyDescent="0.2">
      <c r="A5" s="15"/>
      <c r="B5" s="17"/>
      <c r="C5" s="15"/>
      <c r="D5" s="5" t="s">
        <v>79</v>
      </c>
      <c r="E5" s="5" t="s">
        <v>78</v>
      </c>
      <c r="F5" s="5" t="s">
        <v>134</v>
      </c>
      <c r="G5" s="15"/>
      <c r="H5" s="15"/>
      <c r="I5" s="15"/>
    </row>
    <row r="6" spans="1:10" s="3" customFormat="1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</row>
    <row r="7" spans="1:10" ht="25.5" x14ac:dyDescent="0.2">
      <c r="A7" s="21" t="s">
        <v>81</v>
      </c>
      <c r="B7" s="22" t="s">
        <v>71</v>
      </c>
      <c r="C7" s="23">
        <v>1272856.75508</v>
      </c>
      <c r="D7" s="23">
        <f t="shared" ref="D7" si="0">D8+D9+D10+D11</f>
        <v>1922456.09</v>
      </c>
      <c r="E7" s="23">
        <v>1969185.1384999999</v>
      </c>
      <c r="F7" s="23">
        <v>1401815.4560100001</v>
      </c>
      <c r="G7" s="23">
        <f>F7/D7*100</f>
        <v>72.917944045733705</v>
      </c>
      <c r="H7" s="23">
        <f>F7/E7*100</f>
        <v>71.187590674070094</v>
      </c>
      <c r="I7" s="23">
        <f>F7/C7*100</f>
        <v>110.13143862538521</v>
      </c>
    </row>
    <row r="8" spans="1:10" ht="22.5" x14ac:dyDescent="0.2">
      <c r="A8" s="24" t="s">
        <v>70</v>
      </c>
      <c r="B8" s="25" t="s">
        <v>69</v>
      </c>
      <c r="C8" s="26">
        <v>1254061.04951</v>
      </c>
      <c r="D8" s="26">
        <v>1888601.59</v>
      </c>
      <c r="E8" s="26">
        <v>1934287.3385000001</v>
      </c>
      <c r="F8" s="26">
        <v>1378447.7378099998</v>
      </c>
      <c r="G8" s="26">
        <f>F8/D8*100</f>
        <v>72.987746336166097</v>
      </c>
      <c r="H8" s="26">
        <f>F8/E8*100</f>
        <v>71.26385570403194</v>
      </c>
      <c r="I8" s="26">
        <f>F8/C8*100</f>
        <v>109.91871076361086</v>
      </c>
    </row>
    <row r="9" spans="1:10" ht="22.5" x14ac:dyDescent="0.2">
      <c r="A9" s="24" t="s">
        <v>68</v>
      </c>
      <c r="B9" s="25" t="s">
        <v>67</v>
      </c>
      <c r="C9" s="26">
        <v>80</v>
      </c>
      <c r="D9" s="26">
        <v>150</v>
      </c>
      <c r="E9" s="26">
        <v>150</v>
      </c>
      <c r="F9" s="26">
        <v>80</v>
      </c>
      <c r="G9" s="26">
        <f t="shared" ref="G9:G18" si="1">F9/D9*100</f>
        <v>53.333333333333336</v>
      </c>
      <c r="H9" s="26">
        <f t="shared" ref="H9:H18" si="2">F9/E9*100</f>
        <v>53.333333333333336</v>
      </c>
      <c r="I9" s="26">
        <f t="shared" ref="I9:I11" si="3">F9/C9*100</f>
        <v>100</v>
      </c>
    </row>
    <row r="10" spans="1:10" ht="22.5" x14ac:dyDescent="0.2">
      <c r="A10" s="24" t="s">
        <v>66</v>
      </c>
      <c r="B10" s="25" t="s">
        <v>65</v>
      </c>
      <c r="C10" s="26">
        <v>13653.57015</v>
      </c>
      <c r="D10" s="26">
        <v>28281.5</v>
      </c>
      <c r="E10" s="26">
        <v>28281.5</v>
      </c>
      <c r="F10" s="26">
        <v>17632.019640000002</v>
      </c>
      <c r="G10" s="26">
        <f t="shared" si="1"/>
        <v>62.344711701996012</v>
      </c>
      <c r="H10" s="26">
        <f t="shared" si="2"/>
        <v>62.344711701996012</v>
      </c>
      <c r="I10" s="26">
        <f t="shared" si="3"/>
        <v>129.1385289436551</v>
      </c>
    </row>
    <row r="11" spans="1:10" x14ac:dyDescent="0.2">
      <c r="A11" s="24" t="s">
        <v>64</v>
      </c>
      <c r="B11" s="25" t="s">
        <v>63</v>
      </c>
      <c r="C11" s="26">
        <v>5062.1354199999996</v>
      </c>
      <c r="D11" s="26">
        <v>5423</v>
      </c>
      <c r="E11" s="26">
        <v>6466.3</v>
      </c>
      <c r="F11" s="26">
        <v>5655.6985599999998</v>
      </c>
      <c r="G11" s="26">
        <f>F11/D11*100</f>
        <v>104.29095629725245</v>
      </c>
      <c r="H11" s="26">
        <f t="shared" si="2"/>
        <v>87.464215393656346</v>
      </c>
      <c r="I11" s="26">
        <f t="shared" si="3"/>
        <v>111.72554842477919</v>
      </c>
    </row>
    <row r="12" spans="1:10" ht="25.5" x14ac:dyDescent="0.2">
      <c r="A12" s="21" t="s">
        <v>82</v>
      </c>
      <c r="B12" s="22" t="s">
        <v>62</v>
      </c>
      <c r="C12" s="23">
        <v>33495.364390000002</v>
      </c>
      <c r="D12" s="23">
        <f>D13+D14+D15</f>
        <v>50808.1</v>
      </c>
      <c r="E12" s="23">
        <v>56244.910840000004</v>
      </c>
      <c r="F12" s="23">
        <v>31945.215530000001</v>
      </c>
      <c r="G12" s="23">
        <f>F12/D12*100</f>
        <v>62.874257313302408</v>
      </c>
      <c r="H12" s="23">
        <f>F12/E12*100</f>
        <v>56.796632891595486</v>
      </c>
      <c r="I12" s="23">
        <f>F12/C12*100</f>
        <v>95.372049570946615</v>
      </c>
    </row>
    <row r="13" spans="1:10" ht="22.5" x14ac:dyDescent="0.2">
      <c r="A13" s="24" t="s">
        <v>61</v>
      </c>
      <c r="B13" s="25" t="s">
        <v>60</v>
      </c>
      <c r="C13" s="26">
        <v>33245.364390000002</v>
      </c>
      <c r="D13" s="26">
        <v>37609.5</v>
      </c>
      <c r="E13" s="26">
        <v>43588.810840000006</v>
      </c>
      <c r="F13" s="26">
        <v>31695.215530000001</v>
      </c>
      <c r="G13" s="26">
        <f t="shared" si="1"/>
        <v>84.274493226445443</v>
      </c>
      <c r="H13" s="26">
        <f t="shared" si="2"/>
        <v>72.714109238590083</v>
      </c>
      <c r="I13" s="26">
        <f t="shared" ref="I13:I18" si="4">F13/C13*100</f>
        <v>95.33724809926801</v>
      </c>
    </row>
    <row r="14" spans="1:10" x14ac:dyDescent="0.2">
      <c r="A14" s="24" t="s">
        <v>59</v>
      </c>
      <c r="B14" s="25" t="s">
        <v>58</v>
      </c>
      <c r="C14" s="26">
        <v>250</v>
      </c>
      <c r="D14" s="26">
        <v>250</v>
      </c>
      <c r="E14" s="26">
        <v>250</v>
      </c>
      <c r="F14" s="26">
        <v>250</v>
      </c>
      <c r="G14" s="26">
        <f t="shared" si="1"/>
        <v>100</v>
      </c>
      <c r="H14" s="26">
        <f>F14/E14*100</f>
        <v>100</v>
      </c>
      <c r="I14" s="26">
        <f t="shared" si="4"/>
        <v>100</v>
      </c>
    </row>
    <row r="15" spans="1:10" ht="33.75" x14ac:dyDescent="0.2">
      <c r="A15" s="24" t="s">
        <v>127</v>
      </c>
      <c r="B15" s="25" t="s">
        <v>128</v>
      </c>
      <c r="C15" s="26"/>
      <c r="D15" s="26">
        <v>12948.6</v>
      </c>
      <c r="E15" s="26">
        <v>12406.1</v>
      </c>
      <c r="F15" s="26">
        <v>0</v>
      </c>
      <c r="G15" s="26">
        <f t="shared" si="1"/>
        <v>0</v>
      </c>
      <c r="H15" s="26">
        <f>F15/E15*100</f>
        <v>0</v>
      </c>
      <c r="I15" s="26">
        <v>0</v>
      </c>
    </row>
    <row r="16" spans="1:10" ht="25.5" x14ac:dyDescent="0.2">
      <c r="A16" s="21" t="s">
        <v>83</v>
      </c>
      <c r="B16" s="22" t="s">
        <v>57</v>
      </c>
      <c r="C16" s="23">
        <v>269773.84073</v>
      </c>
      <c r="D16" s="23">
        <f t="shared" ref="D16" si="5">D17+D18</f>
        <v>349258.25</v>
      </c>
      <c r="E16" s="23">
        <v>357215.29982000001</v>
      </c>
      <c r="F16" s="23">
        <v>265294.79515000002</v>
      </c>
      <c r="G16" s="23">
        <f>F16/D16*100</f>
        <v>75.959492767887383</v>
      </c>
      <c r="H16" s="23">
        <f>F16/E16*100</f>
        <v>74.267478264139712</v>
      </c>
      <c r="I16" s="23">
        <f>F16/C16*100</f>
        <v>98.339703520593474</v>
      </c>
    </row>
    <row r="17" spans="1:9" ht="22.5" x14ac:dyDescent="0.2">
      <c r="A17" s="24" t="s">
        <v>56</v>
      </c>
      <c r="B17" s="25" t="s">
        <v>55</v>
      </c>
      <c r="C17" s="26">
        <v>23854.516620000002</v>
      </c>
      <c r="D17" s="26">
        <v>3914.19</v>
      </c>
      <c r="E17" s="26">
        <v>6980.924</v>
      </c>
      <c r="F17" s="26">
        <v>4122.2920400000003</v>
      </c>
      <c r="G17" s="26">
        <f t="shared" si="1"/>
        <v>105.3166054790391</v>
      </c>
      <c r="H17" s="26">
        <f t="shared" si="2"/>
        <v>59.050808173817678</v>
      </c>
      <c r="I17" s="26">
        <f t="shared" si="4"/>
        <v>17.2809707514417</v>
      </c>
    </row>
    <row r="18" spans="1:9" x14ac:dyDescent="0.2">
      <c r="A18" s="24" t="s">
        <v>54</v>
      </c>
      <c r="B18" s="25" t="s">
        <v>53</v>
      </c>
      <c r="C18" s="26">
        <v>245919.32411000002</v>
      </c>
      <c r="D18" s="26">
        <v>345344.06</v>
      </c>
      <c r="E18" s="26">
        <v>350234.37582000002</v>
      </c>
      <c r="F18" s="26">
        <v>261172.50311000002</v>
      </c>
      <c r="G18" s="26">
        <f t="shared" si="1"/>
        <v>75.626754115880843</v>
      </c>
      <c r="H18" s="26">
        <f t="shared" si="2"/>
        <v>74.570779209927522</v>
      </c>
      <c r="I18" s="26">
        <f t="shared" si="4"/>
        <v>106.20251338734863</v>
      </c>
    </row>
    <row r="19" spans="1:9" ht="25.5" x14ac:dyDescent="0.2">
      <c r="A19" s="21" t="s">
        <v>122</v>
      </c>
      <c r="B19" s="22" t="s">
        <v>52</v>
      </c>
      <c r="C19" s="23">
        <v>117865.75901000001</v>
      </c>
      <c r="D19" s="23">
        <v>171504.06</v>
      </c>
      <c r="E19" s="23">
        <v>184608.61499999999</v>
      </c>
      <c r="F19" s="23">
        <v>133768.83371000001</v>
      </c>
      <c r="G19" s="23">
        <f>F19/D19*100</f>
        <v>77.997473476721197</v>
      </c>
      <c r="H19" s="23">
        <f t="shared" ref="H19:H23" si="6">F19/E19*100</f>
        <v>72.460775305637824</v>
      </c>
      <c r="I19" s="23">
        <f t="shared" ref="I19:I23" si="7">F19/C19*100</f>
        <v>113.49253153212268</v>
      </c>
    </row>
    <row r="20" spans="1:9" ht="63.75" x14ac:dyDescent="0.2">
      <c r="A20" s="21" t="s">
        <v>84</v>
      </c>
      <c r="B20" s="22" t="s">
        <v>51</v>
      </c>
      <c r="C20" s="23">
        <v>61786.937960000003</v>
      </c>
      <c r="D20" s="23">
        <f>D21+D22+D23</f>
        <v>85500</v>
      </c>
      <c r="E20" s="23">
        <v>102405.4</v>
      </c>
      <c r="F20" s="23">
        <v>74510.598230000003</v>
      </c>
      <c r="G20" s="23">
        <f>F20/D20*100</f>
        <v>87.146898514619892</v>
      </c>
      <c r="H20" s="23">
        <f t="shared" si="6"/>
        <v>72.760419108757944</v>
      </c>
      <c r="I20" s="23">
        <f t="shared" si="7"/>
        <v>120.59279953027793</v>
      </c>
    </row>
    <row r="21" spans="1:9" ht="22.5" x14ac:dyDescent="0.2">
      <c r="A21" s="24" t="s">
        <v>50</v>
      </c>
      <c r="B21" s="25" t="s">
        <v>49</v>
      </c>
      <c r="C21" s="26">
        <v>3304.6769599999998</v>
      </c>
      <c r="D21" s="26">
        <v>4501.8</v>
      </c>
      <c r="E21" s="26">
        <v>4501.8</v>
      </c>
      <c r="F21" s="26">
        <v>3799.8372300000001</v>
      </c>
      <c r="G21" s="26">
        <f t="shared" ref="G21:G23" si="8">F21/D21*100</f>
        <v>84.407064507530322</v>
      </c>
      <c r="H21" s="26">
        <f t="shared" si="6"/>
        <v>84.407064507530322</v>
      </c>
      <c r="I21" s="26">
        <f t="shared" si="7"/>
        <v>114.98362097092844</v>
      </c>
    </row>
    <row r="22" spans="1:9" ht="33.75" x14ac:dyDescent="0.2">
      <c r="A22" s="24" t="s">
        <v>48</v>
      </c>
      <c r="B22" s="25" t="s">
        <v>47</v>
      </c>
      <c r="C22" s="26">
        <v>58462.260999999999</v>
      </c>
      <c r="D22" s="26">
        <v>80978.2</v>
      </c>
      <c r="E22" s="26">
        <v>97883.6</v>
      </c>
      <c r="F22" s="26">
        <v>70710.760999999999</v>
      </c>
      <c r="G22" s="26">
        <f t="shared" si="8"/>
        <v>87.320736939077435</v>
      </c>
      <c r="H22" s="26">
        <f t="shared" si="6"/>
        <v>72.239640756980734</v>
      </c>
      <c r="I22" s="26">
        <f t="shared" si="7"/>
        <v>120.9511226396119</v>
      </c>
    </row>
    <row r="23" spans="1:9" ht="22.5" x14ac:dyDescent="0.2">
      <c r="A23" s="24" t="s">
        <v>99</v>
      </c>
      <c r="B23" s="25" t="s">
        <v>98</v>
      </c>
      <c r="C23" s="26">
        <v>20</v>
      </c>
      <c r="D23" s="26">
        <v>20</v>
      </c>
      <c r="E23" s="26">
        <v>20</v>
      </c>
      <c r="F23" s="26">
        <v>0</v>
      </c>
      <c r="G23" s="26">
        <f t="shared" si="8"/>
        <v>0</v>
      </c>
      <c r="H23" s="26">
        <f t="shared" si="6"/>
        <v>0</v>
      </c>
      <c r="I23" s="26">
        <f t="shared" si="7"/>
        <v>0</v>
      </c>
    </row>
    <row r="24" spans="1:9" ht="38.25" x14ac:dyDescent="0.2">
      <c r="A24" s="21" t="s">
        <v>85</v>
      </c>
      <c r="B24" s="22" t="s">
        <v>46</v>
      </c>
      <c r="C24" s="23">
        <v>6577.8023899999998</v>
      </c>
      <c r="D24" s="23">
        <v>11664.5</v>
      </c>
      <c r="E24" s="23">
        <v>11666.1</v>
      </c>
      <c r="F24" s="23">
        <v>6269.15434</v>
      </c>
      <c r="G24" s="23">
        <f t="shared" ref="G24:G28" si="9">F24/D24*100</f>
        <v>53.745589952419735</v>
      </c>
      <c r="H24" s="23">
        <f t="shared" ref="H24:H28" si="10">F24/E24*100</f>
        <v>53.738218770625998</v>
      </c>
      <c r="I24" s="23">
        <f t="shared" ref="I24:I27" si="11">F24/C24*100</f>
        <v>95.307733013244274</v>
      </c>
    </row>
    <row r="25" spans="1:9" ht="25.5" x14ac:dyDescent="0.2">
      <c r="A25" s="21" t="s">
        <v>86</v>
      </c>
      <c r="B25" s="22" t="s">
        <v>45</v>
      </c>
      <c r="C25" s="23">
        <v>35304.770499999999</v>
      </c>
      <c r="D25" s="23">
        <f t="shared" ref="D25" si="12">D26+D27+D28</f>
        <v>37076.826000000001</v>
      </c>
      <c r="E25" s="23">
        <v>75030.215069999991</v>
      </c>
      <c r="F25" s="23">
        <v>33623.948549999994</v>
      </c>
      <c r="G25" s="23">
        <f t="shared" si="9"/>
        <v>90.687235606413537</v>
      </c>
      <c r="H25" s="23">
        <f t="shared" si="10"/>
        <v>44.81387734078902</v>
      </c>
      <c r="I25" s="23">
        <f t="shared" si="11"/>
        <v>95.239108125628505</v>
      </c>
    </row>
    <row r="26" spans="1:9" x14ac:dyDescent="0.2">
      <c r="A26" s="24" t="s">
        <v>44</v>
      </c>
      <c r="B26" s="25" t="s">
        <v>43</v>
      </c>
      <c r="C26" s="26">
        <v>0</v>
      </c>
      <c r="D26" s="26">
        <v>10000</v>
      </c>
      <c r="E26" s="26">
        <v>10000</v>
      </c>
      <c r="F26" s="26">
        <v>288</v>
      </c>
      <c r="G26" s="26">
        <f t="shared" si="9"/>
        <v>2.88</v>
      </c>
      <c r="H26" s="26">
        <f t="shared" si="10"/>
        <v>2.88</v>
      </c>
      <c r="I26" s="23"/>
    </row>
    <row r="27" spans="1:9" x14ac:dyDescent="0.2">
      <c r="A27" s="24" t="s">
        <v>42</v>
      </c>
      <c r="B27" s="25" t="s">
        <v>41</v>
      </c>
      <c r="C27" s="26">
        <v>33209.980600000003</v>
      </c>
      <c r="D27" s="26">
        <v>25340.026000000002</v>
      </c>
      <c r="E27" s="26">
        <v>62855.25647</v>
      </c>
      <c r="F27" s="26">
        <v>31166.68995</v>
      </c>
      <c r="G27" s="26">
        <f t="shared" si="9"/>
        <v>122.99391464712781</v>
      </c>
      <c r="H27" s="26">
        <f t="shared" si="10"/>
        <v>49.584858451536917</v>
      </c>
      <c r="I27" s="23">
        <f t="shared" si="11"/>
        <v>93.847359700053531</v>
      </c>
    </row>
    <row r="28" spans="1:9" ht="22.5" x14ac:dyDescent="0.2">
      <c r="A28" s="24" t="s">
        <v>40</v>
      </c>
      <c r="B28" s="25" t="s">
        <v>39</v>
      </c>
      <c r="C28" s="26">
        <v>2094.7898999999998</v>
      </c>
      <c r="D28" s="26">
        <v>1736.8</v>
      </c>
      <c r="E28" s="26">
        <v>2174.9585999999999</v>
      </c>
      <c r="F28" s="26">
        <v>2169.2586000000001</v>
      </c>
      <c r="G28" s="26">
        <f t="shared" si="9"/>
        <v>124.89973514509443</v>
      </c>
      <c r="H28" s="26">
        <f t="shared" si="10"/>
        <v>99.737926046040599</v>
      </c>
      <c r="I28" s="23"/>
    </row>
    <row r="29" spans="1:9" ht="38.25" x14ac:dyDescent="0.2">
      <c r="A29" s="21" t="s">
        <v>87</v>
      </c>
      <c r="B29" s="22" t="s">
        <v>38</v>
      </c>
      <c r="C29" s="23">
        <v>249611.45049000002</v>
      </c>
      <c r="D29" s="23">
        <f t="shared" ref="D29" si="13">D30+D31+D32</f>
        <v>217449.5</v>
      </c>
      <c r="E29" s="27">
        <v>744708.20787000004</v>
      </c>
      <c r="F29" s="27">
        <v>459797.62616000004</v>
      </c>
      <c r="G29" s="23">
        <f>F29/D29*100</f>
        <v>211.45030278754379</v>
      </c>
      <c r="H29" s="23">
        <f>F29/E29*100</f>
        <v>61.741984484782876</v>
      </c>
      <c r="I29" s="23">
        <f>F29/C29*100</f>
        <v>184.20534204556475</v>
      </c>
    </row>
    <row r="30" spans="1:9" ht="22.5" x14ac:dyDescent="0.2">
      <c r="A30" s="24" t="s">
        <v>37</v>
      </c>
      <c r="B30" s="25" t="s">
        <v>36</v>
      </c>
      <c r="C30" s="28">
        <v>165849.10052000001</v>
      </c>
      <c r="D30" s="29">
        <v>137989.07</v>
      </c>
      <c r="E30" s="30">
        <v>570579.02301999996</v>
      </c>
      <c r="F30" s="31">
        <v>385593.93152999994</v>
      </c>
      <c r="G30" s="32">
        <f t="shared" ref="G30:G32" si="14">F30/D30*100</f>
        <v>279.4380247145661</v>
      </c>
      <c r="H30" s="26">
        <f t="shared" ref="H30:H32" si="15">F30/E30*100</f>
        <v>67.579408981616922</v>
      </c>
      <c r="I30" s="26">
        <f>F30/C30*100</f>
        <v>232.49684823192669</v>
      </c>
    </row>
    <row r="31" spans="1:9" ht="22.5" x14ac:dyDescent="0.2">
      <c r="A31" s="24" t="s">
        <v>35</v>
      </c>
      <c r="B31" s="25" t="s">
        <v>101</v>
      </c>
      <c r="C31" s="28">
        <v>47772.136200000001</v>
      </c>
      <c r="D31" s="29">
        <v>66881.63</v>
      </c>
      <c r="E31" s="30">
        <v>66881.633329999997</v>
      </c>
      <c r="F31" s="31">
        <v>45271.373810000005</v>
      </c>
      <c r="G31" s="32">
        <f t="shared" si="14"/>
        <v>67.68880155881368</v>
      </c>
      <c r="H31" s="26">
        <f t="shared" si="15"/>
        <v>67.688798188625228</v>
      </c>
      <c r="I31" s="26">
        <f>F31/C31*100</f>
        <v>94.765228041026987</v>
      </c>
    </row>
    <row r="32" spans="1:9" x14ac:dyDescent="0.2">
      <c r="A32" s="24" t="s">
        <v>33</v>
      </c>
      <c r="B32" s="25" t="s">
        <v>34</v>
      </c>
      <c r="C32" s="28">
        <v>28542.872940000001</v>
      </c>
      <c r="D32" s="29">
        <v>12578.8</v>
      </c>
      <c r="E32" s="30">
        <v>107247.55151999999</v>
      </c>
      <c r="F32" s="31">
        <v>28932.320820000001</v>
      </c>
      <c r="G32" s="32">
        <f t="shared" si="14"/>
        <v>230.00859239355108</v>
      </c>
      <c r="H32" s="26">
        <f t="shared" si="15"/>
        <v>26.97713878773687</v>
      </c>
      <c r="I32" s="26">
        <f t="shared" ref="I32" si="16">F32/C32*100</f>
        <v>101.36443125686283</v>
      </c>
    </row>
    <row r="33" spans="1:9" x14ac:dyDescent="0.2">
      <c r="A33" s="24" t="s">
        <v>130</v>
      </c>
      <c r="B33" s="25" t="s">
        <v>131</v>
      </c>
      <c r="C33" s="28">
        <v>7447.3408300000001</v>
      </c>
      <c r="D33" s="26"/>
      <c r="E33" s="33"/>
      <c r="F33" s="33"/>
      <c r="G33" s="26"/>
      <c r="H33" s="26"/>
      <c r="I33" s="26"/>
    </row>
    <row r="34" spans="1:9" ht="38.25" x14ac:dyDescent="0.2">
      <c r="A34" s="21" t="s">
        <v>88</v>
      </c>
      <c r="B34" s="22" t="s">
        <v>32</v>
      </c>
      <c r="C34" s="23">
        <v>104.38</v>
      </c>
      <c r="D34" s="23">
        <v>201.8</v>
      </c>
      <c r="E34" s="23">
        <v>201.8</v>
      </c>
      <c r="F34" s="23">
        <v>133.91999999999999</v>
      </c>
      <c r="G34" s="23">
        <f t="shared" ref="G34:G38" si="17">F34/D34*100</f>
        <v>66.362735381565898</v>
      </c>
      <c r="H34" s="23">
        <f t="shared" ref="H34:H38" si="18">F34/E34*100</f>
        <v>66.362735381565898</v>
      </c>
      <c r="I34" s="23">
        <f>F34/C34*100</f>
        <v>128.30044069745162</v>
      </c>
    </row>
    <row r="35" spans="1:9" ht="25.5" x14ac:dyDescent="0.2">
      <c r="A35" s="21" t="s">
        <v>89</v>
      </c>
      <c r="B35" s="22" t="s">
        <v>31</v>
      </c>
      <c r="C35" s="23">
        <v>27738.207839999999</v>
      </c>
      <c r="D35" s="23">
        <f>D37+D38+D36</f>
        <v>42195.890000000007</v>
      </c>
      <c r="E35" s="23">
        <v>47943.702539999998</v>
      </c>
      <c r="F35" s="23">
        <v>32050.582859999999</v>
      </c>
      <c r="G35" s="23">
        <f t="shared" si="17"/>
        <v>75.956646156770219</v>
      </c>
      <c r="H35" s="23">
        <f t="shared" si="18"/>
        <v>66.850454099284079</v>
      </c>
      <c r="I35" s="23">
        <f t="shared" ref="I35:I39" si="19">F35/C35*100</f>
        <v>115.54669661744089</v>
      </c>
    </row>
    <row r="36" spans="1:9" x14ac:dyDescent="0.2">
      <c r="A36" s="24" t="s">
        <v>30</v>
      </c>
      <c r="B36" s="25" t="s">
        <v>29</v>
      </c>
      <c r="C36" s="26">
        <v>1697.2499700000001</v>
      </c>
      <c r="D36" s="26">
        <v>2386.8000000000002</v>
      </c>
      <c r="E36" s="26">
        <v>3265.8454999999999</v>
      </c>
      <c r="F36" s="26">
        <v>2266.5055000000002</v>
      </c>
      <c r="G36" s="26">
        <f t="shared" si="17"/>
        <v>94.960009217362156</v>
      </c>
      <c r="H36" s="26">
        <f t="shared" si="18"/>
        <v>69.400267097754636</v>
      </c>
      <c r="I36" s="26">
        <f t="shared" si="19"/>
        <v>133.53987568489987</v>
      </c>
    </row>
    <row r="37" spans="1:9" ht="33.75" x14ac:dyDescent="0.2">
      <c r="A37" s="24" t="s">
        <v>28</v>
      </c>
      <c r="B37" s="25" t="s">
        <v>27</v>
      </c>
      <c r="C37" s="26">
        <v>1453.5745099999999</v>
      </c>
      <c r="D37" s="26">
        <v>4072.9</v>
      </c>
      <c r="E37" s="26">
        <v>7433.9746999999998</v>
      </c>
      <c r="F37" s="26">
        <v>3017.2962799999996</v>
      </c>
      <c r="G37" s="26">
        <f t="shared" si="17"/>
        <v>74.082257850671496</v>
      </c>
      <c r="H37" s="26">
        <f t="shared" si="18"/>
        <v>40.587927747453854</v>
      </c>
      <c r="I37" s="26">
        <f t="shared" si="19"/>
        <v>207.57768241271646</v>
      </c>
    </row>
    <row r="38" spans="1:9" ht="45" x14ac:dyDescent="0.2">
      <c r="A38" s="24" t="s">
        <v>26</v>
      </c>
      <c r="B38" s="25" t="s">
        <v>25</v>
      </c>
      <c r="C38" s="26">
        <v>24587.38336</v>
      </c>
      <c r="D38" s="26">
        <v>35736.19</v>
      </c>
      <c r="E38" s="26">
        <v>37243.882340000004</v>
      </c>
      <c r="F38" s="26">
        <v>26766.781079999997</v>
      </c>
      <c r="G38" s="26">
        <f t="shared" si="17"/>
        <v>74.901048712803458</v>
      </c>
      <c r="H38" s="26">
        <f t="shared" si="18"/>
        <v>71.868933629543832</v>
      </c>
      <c r="I38" s="26">
        <f t="shared" si="19"/>
        <v>108.86388636029302</v>
      </c>
    </row>
    <row r="39" spans="1:9" s="7" customFormat="1" ht="38.25" x14ac:dyDescent="0.2">
      <c r="A39" s="21" t="s">
        <v>90</v>
      </c>
      <c r="B39" s="22" t="s">
        <v>24</v>
      </c>
      <c r="C39" s="23">
        <v>174.3</v>
      </c>
      <c r="D39" s="23">
        <v>885.6</v>
      </c>
      <c r="E39" s="23">
        <v>177909.12891999999</v>
      </c>
      <c r="F39" s="23">
        <v>1326.21892</v>
      </c>
      <c r="G39" s="23">
        <f t="shared" ref="G39:G43" si="20">F39/D39*100</f>
        <v>149.75371725383923</v>
      </c>
      <c r="H39" s="23">
        <f t="shared" ref="H39:H44" si="21">F39/E39*100</f>
        <v>0.74544736858127048</v>
      </c>
      <c r="I39" s="23">
        <f t="shared" si="19"/>
        <v>760.88291451520365</v>
      </c>
    </row>
    <row r="40" spans="1:9" ht="25.5" x14ac:dyDescent="0.2">
      <c r="A40" s="21" t="s">
        <v>91</v>
      </c>
      <c r="B40" s="22" t="s">
        <v>23</v>
      </c>
      <c r="C40" s="23">
        <v>8569.8194899999999</v>
      </c>
      <c r="D40" s="23">
        <v>11817.5</v>
      </c>
      <c r="E40" s="23">
        <v>13619.058999999999</v>
      </c>
      <c r="F40" s="23">
        <v>7496.2482699999991</v>
      </c>
      <c r="G40" s="23">
        <f t="shared" si="20"/>
        <v>63.43345267611592</v>
      </c>
      <c r="H40" s="23">
        <f t="shared" si="21"/>
        <v>55.042336405180414</v>
      </c>
      <c r="I40" s="23">
        <f t="shared" ref="I40:I46" si="22">F40/C40*100</f>
        <v>87.472650722074889</v>
      </c>
    </row>
    <row r="41" spans="1:9" ht="25.5" x14ac:dyDescent="0.2">
      <c r="A41" s="21" t="s">
        <v>92</v>
      </c>
      <c r="B41" s="22" t="s">
        <v>22</v>
      </c>
      <c r="C41" s="23">
        <v>45710.914469999996</v>
      </c>
      <c r="D41" s="23">
        <f>D42+D43+D44</f>
        <v>54717.474000000002</v>
      </c>
      <c r="E41" s="27">
        <v>81854.017999999996</v>
      </c>
      <c r="F41" s="27">
        <v>49929.419979999999</v>
      </c>
      <c r="G41" s="23">
        <f t="shared" si="20"/>
        <v>91.249497336079514</v>
      </c>
      <c r="H41" s="23">
        <f t="shared" si="21"/>
        <v>60.998129597010134</v>
      </c>
      <c r="I41" s="23">
        <f t="shared" si="22"/>
        <v>109.22866137969871</v>
      </c>
    </row>
    <row r="42" spans="1:9" x14ac:dyDescent="0.2">
      <c r="A42" s="24" t="s">
        <v>21</v>
      </c>
      <c r="B42" s="25" t="s">
        <v>20</v>
      </c>
      <c r="C42" s="28">
        <v>17942.843699999998</v>
      </c>
      <c r="D42" s="29">
        <v>28601.673999999999</v>
      </c>
      <c r="E42" s="30">
        <v>29775.470730000001</v>
      </c>
      <c r="F42" s="31">
        <v>23998.73645</v>
      </c>
      <c r="G42" s="32">
        <f t="shared" si="20"/>
        <v>83.906754723517238</v>
      </c>
      <c r="H42" s="26">
        <f t="shared" si="21"/>
        <v>80.599016108317286</v>
      </c>
      <c r="I42" s="26">
        <f t="shared" si="22"/>
        <v>133.75101991218929</v>
      </c>
    </row>
    <row r="43" spans="1:9" ht="22.5" x14ac:dyDescent="0.2">
      <c r="A43" s="24" t="s">
        <v>19</v>
      </c>
      <c r="B43" s="25" t="s">
        <v>18</v>
      </c>
      <c r="C43" s="28">
        <v>16267.34568</v>
      </c>
      <c r="D43" s="29">
        <v>26115.8</v>
      </c>
      <c r="E43" s="30">
        <v>29149.223999999998</v>
      </c>
      <c r="F43" s="31">
        <v>19032.626920000002</v>
      </c>
      <c r="G43" s="32">
        <f t="shared" si="20"/>
        <v>72.877824611920758</v>
      </c>
      <c r="H43" s="26">
        <f t="shared" si="21"/>
        <v>65.293768780945953</v>
      </c>
      <c r="I43" s="26">
        <f t="shared" si="22"/>
        <v>116.99897017249592</v>
      </c>
    </row>
    <row r="44" spans="1:9" ht="22.5" x14ac:dyDescent="0.2">
      <c r="A44" s="24" t="s">
        <v>77</v>
      </c>
      <c r="B44" s="25" t="s">
        <v>17</v>
      </c>
      <c r="C44" s="28">
        <v>11500.72509</v>
      </c>
      <c r="D44" s="29">
        <v>0</v>
      </c>
      <c r="E44" s="30">
        <v>22929.323270000001</v>
      </c>
      <c r="F44" s="31">
        <v>6898.0566100000005</v>
      </c>
      <c r="G44" s="32"/>
      <c r="H44" s="26">
        <f t="shared" si="21"/>
        <v>30.083995627665118</v>
      </c>
      <c r="I44" s="26">
        <f t="shared" si="22"/>
        <v>59.979319182213409</v>
      </c>
    </row>
    <row r="45" spans="1:9" ht="25.5" x14ac:dyDescent="0.2">
      <c r="A45" s="21" t="s">
        <v>93</v>
      </c>
      <c r="B45" s="22" t="s">
        <v>16</v>
      </c>
      <c r="C45" s="23">
        <v>137.38916</v>
      </c>
      <c r="D45" s="23">
        <f t="shared" ref="D45" si="23">D46</f>
        <v>510</v>
      </c>
      <c r="E45" s="34">
        <v>610</v>
      </c>
      <c r="F45" s="34">
        <v>0</v>
      </c>
      <c r="G45" s="23">
        <f>F45/D45*100</f>
        <v>0</v>
      </c>
      <c r="H45" s="23">
        <f>F45/E45*100</f>
        <v>0</v>
      </c>
      <c r="I45" s="23">
        <f t="shared" si="22"/>
        <v>0</v>
      </c>
    </row>
    <row r="46" spans="1:9" ht="22.5" x14ac:dyDescent="0.2">
      <c r="A46" s="24" t="s">
        <v>15</v>
      </c>
      <c r="B46" s="25" t="s">
        <v>14</v>
      </c>
      <c r="C46" s="26">
        <v>137.38916</v>
      </c>
      <c r="D46" s="26">
        <v>510</v>
      </c>
      <c r="E46" s="26">
        <v>610</v>
      </c>
      <c r="F46" s="26">
        <v>0</v>
      </c>
      <c r="G46" s="26">
        <f t="shared" ref="G46" si="24">F46/D46*100</f>
        <v>0</v>
      </c>
      <c r="H46" s="26">
        <f t="shared" ref="H46" si="25">F46/E46*100</f>
        <v>0</v>
      </c>
      <c r="I46" s="26">
        <f t="shared" si="22"/>
        <v>0</v>
      </c>
    </row>
    <row r="47" spans="1:9" ht="51" x14ac:dyDescent="0.2">
      <c r="A47" s="21" t="s">
        <v>94</v>
      </c>
      <c r="B47" s="22" t="s">
        <v>12</v>
      </c>
      <c r="C47" s="35">
        <v>59</v>
      </c>
      <c r="D47" s="35">
        <f t="shared" ref="D47" si="26">D48</f>
        <v>355.33</v>
      </c>
      <c r="E47" s="35">
        <v>355.33340000000004</v>
      </c>
      <c r="F47" s="35">
        <v>244.63506000000001</v>
      </c>
      <c r="G47" s="23">
        <f t="shared" ref="G47:G52" si="27">F47/D47*100</f>
        <v>68.84728562181634</v>
      </c>
      <c r="H47" s="23">
        <f t="shared" ref="H47:H52" si="28">F47/E47*100</f>
        <v>68.846626858043734</v>
      </c>
      <c r="I47" s="23">
        <f t="shared" ref="I47:I52" si="29">F47/C47*100</f>
        <v>414.63569491525425</v>
      </c>
    </row>
    <row r="48" spans="1:9" ht="33.75" x14ac:dyDescent="0.2">
      <c r="A48" s="24" t="s">
        <v>123</v>
      </c>
      <c r="B48" s="25" t="s">
        <v>124</v>
      </c>
      <c r="C48" s="26">
        <v>59</v>
      </c>
      <c r="D48" s="26">
        <v>355.33</v>
      </c>
      <c r="E48" s="26">
        <v>355.33340000000004</v>
      </c>
      <c r="F48" s="26">
        <v>244.63506000000001</v>
      </c>
      <c r="G48" s="26">
        <f t="shared" si="27"/>
        <v>68.84728562181634</v>
      </c>
      <c r="H48" s="26">
        <f t="shared" si="28"/>
        <v>68.846626858043734</v>
      </c>
      <c r="I48" s="26">
        <f t="shared" si="29"/>
        <v>414.63569491525425</v>
      </c>
    </row>
    <row r="49" spans="1:9" ht="38.25" x14ac:dyDescent="0.2">
      <c r="A49" s="21" t="s">
        <v>95</v>
      </c>
      <c r="B49" s="22" t="s">
        <v>11</v>
      </c>
      <c r="C49" s="23">
        <v>28727.289829999998</v>
      </c>
      <c r="D49" s="23">
        <f>D50+D51+D52</f>
        <v>48087.47</v>
      </c>
      <c r="E49" s="23">
        <v>49132.17</v>
      </c>
      <c r="F49" s="23">
        <v>33627.801960000004</v>
      </c>
      <c r="G49" s="23">
        <f t="shared" si="27"/>
        <v>69.930487006282519</v>
      </c>
      <c r="H49" s="23">
        <f t="shared" si="28"/>
        <v>68.443551261831104</v>
      </c>
      <c r="I49" s="23">
        <f t="shared" si="29"/>
        <v>117.0587346004439</v>
      </c>
    </row>
    <row r="50" spans="1:9" ht="24.6" customHeight="1" x14ac:dyDescent="0.2">
      <c r="A50" s="24" t="s">
        <v>10</v>
      </c>
      <c r="B50" s="25" t="s">
        <v>9</v>
      </c>
      <c r="C50" s="26">
        <v>1517.2007699999999</v>
      </c>
      <c r="D50" s="26">
        <v>3916.2</v>
      </c>
      <c r="E50" s="26">
        <v>1476.2</v>
      </c>
      <c r="F50" s="26">
        <v>1340.2283600000001</v>
      </c>
      <c r="G50" s="26">
        <f t="shared" si="27"/>
        <v>34.222674020734388</v>
      </c>
      <c r="H50" s="26">
        <f t="shared" si="28"/>
        <v>90.789077360791225</v>
      </c>
      <c r="I50" s="26">
        <f t="shared" si="29"/>
        <v>88.33559714051556</v>
      </c>
    </row>
    <row r="51" spans="1:9" ht="23.45" customHeight="1" x14ac:dyDescent="0.2">
      <c r="A51" s="24" t="s">
        <v>8</v>
      </c>
      <c r="B51" s="25" t="s">
        <v>7</v>
      </c>
      <c r="C51" s="26">
        <v>2494.8921600000003</v>
      </c>
      <c r="D51" s="26">
        <v>5040</v>
      </c>
      <c r="E51" s="26">
        <v>7480</v>
      </c>
      <c r="F51" s="26">
        <v>3856.8676700000001</v>
      </c>
      <c r="G51" s="26">
        <f t="shared" si="27"/>
        <v>76.525152182539685</v>
      </c>
      <c r="H51" s="26">
        <f t="shared" si="28"/>
        <v>51.562402005347593</v>
      </c>
      <c r="I51" s="26">
        <f t="shared" si="29"/>
        <v>154.59055633089966</v>
      </c>
    </row>
    <row r="52" spans="1:9" ht="32.450000000000003" customHeight="1" x14ac:dyDescent="0.2">
      <c r="A52" s="24" t="s">
        <v>6</v>
      </c>
      <c r="B52" s="25" t="s">
        <v>5</v>
      </c>
      <c r="C52" s="26">
        <v>24715.196899999999</v>
      </c>
      <c r="D52" s="26">
        <v>39131.269999999997</v>
      </c>
      <c r="E52" s="26">
        <v>40175.97</v>
      </c>
      <c r="F52" s="26">
        <v>28430.70593</v>
      </c>
      <c r="G52" s="26">
        <f t="shared" si="27"/>
        <v>72.654697713618816</v>
      </c>
      <c r="H52" s="26">
        <f t="shared" si="28"/>
        <v>70.765449919441892</v>
      </c>
      <c r="I52" s="26">
        <f t="shared" si="29"/>
        <v>115.03329730705079</v>
      </c>
    </row>
    <row r="53" spans="1:9" ht="25.5" x14ac:dyDescent="0.2">
      <c r="A53" s="21" t="s">
        <v>96</v>
      </c>
      <c r="B53" s="22" t="s">
        <v>4</v>
      </c>
      <c r="C53" s="23">
        <v>32</v>
      </c>
      <c r="D53" s="23">
        <v>355</v>
      </c>
      <c r="E53" s="23">
        <v>355</v>
      </c>
      <c r="F53" s="23">
        <v>110.01808</v>
      </c>
      <c r="G53" s="23">
        <f>F53/D53*100</f>
        <v>30.991008450704228</v>
      </c>
      <c r="H53" s="23">
        <f>F53/E53*100</f>
        <v>30.991008450704228</v>
      </c>
      <c r="I53" s="23">
        <f>F53/C53*100</f>
        <v>343.80649999999997</v>
      </c>
    </row>
    <row r="54" spans="1:9" ht="38.25" x14ac:dyDescent="0.2">
      <c r="A54" s="21" t="s">
        <v>97</v>
      </c>
      <c r="B54" s="22" t="s">
        <v>3</v>
      </c>
      <c r="C54" s="23">
        <v>576987.5107000001</v>
      </c>
      <c r="D54" s="23">
        <f>D55+D56</f>
        <v>639150.94999999995</v>
      </c>
      <c r="E54" s="23">
        <v>1594144.72973</v>
      </c>
      <c r="F54" s="23">
        <v>786720.81982000009</v>
      </c>
      <c r="G54" s="23">
        <f>F54/D54*100</f>
        <v>123.08842219823035</v>
      </c>
      <c r="H54" s="23">
        <f>F54/E54*100</f>
        <v>49.350652117593292</v>
      </c>
      <c r="I54" s="23">
        <f>F54/C54*100</f>
        <v>136.34971385525344</v>
      </c>
    </row>
    <row r="55" spans="1:9" ht="33.75" x14ac:dyDescent="0.2">
      <c r="A55" s="24" t="s">
        <v>74</v>
      </c>
      <c r="B55" s="25" t="s">
        <v>2</v>
      </c>
      <c r="C55" s="26">
        <v>576987.5107000001</v>
      </c>
      <c r="D55" s="26">
        <v>601415.51</v>
      </c>
      <c r="E55" s="26">
        <v>1444220.0403900002</v>
      </c>
      <c r="F55" s="26">
        <v>786720.81982000009</v>
      </c>
      <c r="G55" s="26">
        <f t="shared" ref="G55:G67" si="30">F55/D55*100</f>
        <v>130.81152825938926</v>
      </c>
      <c r="H55" s="26">
        <f t="shared" ref="H55:H67" si="31">F55/E55*100</f>
        <v>54.473750385540441</v>
      </c>
      <c r="I55" s="26">
        <f t="shared" ref="I55" si="32">F55/C55*100</f>
        <v>136.34971385525344</v>
      </c>
    </row>
    <row r="56" spans="1:9" ht="22.5" x14ac:dyDescent="0.2">
      <c r="A56" s="36" t="s">
        <v>1</v>
      </c>
      <c r="B56" s="37" t="s">
        <v>0</v>
      </c>
      <c r="C56" s="38">
        <v>0</v>
      </c>
      <c r="D56" s="38">
        <v>37735.440000000002</v>
      </c>
      <c r="E56" s="38">
        <v>149924.68934000001</v>
      </c>
      <c r="F56" s="38">
        <v>0</v>
      </c>
      <c r="G56" s="38">
        <f t="shared" si="30"/>
        <v>0</v>
      </c>
      <c r="H56" s="38">
        <f t="shared" si="31"/>
        <v>0</v>
      </c>
      <c r="I56" s="38"/>
    </row>
    <row r="57" spans="1:9" ht="38.25" x14ac:dyDescent="0.2">
      <c r="A57" s="21" t="s">
        <v>102</v>
      </c>
      <c r="B57" s="22" t="s">
        <v>103</v>
      </c>
      <c r="C57" s="39">
        <v>120161.39258</v>
      </c>
      <c r="D57" s="35">
        <f t="shared" ref="D57" si="33">SUM(D58:D63)</f>
        <v>64252.28</v>
      </c>
      <c r="E57" s="35">
        <v>531611.87902999995</v>
      </c>
      <c r="F57" s="35">
        <v>82722.664170000004</v>
      </c>
      <c r="G57" s="35">
        <f t="shared" si="30"/>
        <v>128.7466595271016</v>
      </c>
      <c r="H57" s="35">
        <f>F57/E57*100</f>
        <v>15.560725302252285</v>
      </c>
      <c r="I57" s="23">
        <f t="shared" ref="I57:I67" si="34">F57/C57*100</f>
        <v>68.842963945283529</v>
      </c>
    </row>
    <row r="58" spans="1:9" ht="22.5" x14ac:dyDescent="0.2">
      <c r="A58" s="24" t="s">
        <v>110</v>
      </c>
      <c r="B58" s="25" t="s">
        <v>104</v>
      </c>
      <c r="C58" s="40">
        <v>55910.370849999999</v>
      </c>
      <c r="D58" s="26">
        <v>15000</v>
      </c>
      <c r="E58" s="41">
        <v>54364.391240000004</v>
      </c>
      <c r="F58" s="42">
        <v>27478.66718</v>
      </c>
      <c r="G58" s="26">
        <f t="shared" si="30"/>
        <v>183.19111453333335</v>
      </c>
      <c r="H58" s="26">
        <f>F58/E58*100</f>
        <v>50.545341450971428</v>
      </c>
      <c r="I58" s="26">
        <f t="shared" si="34"/>
        <v>49.14771045558178</v>
      </c>
    </row>
    <row r="59" spans="1:9" ht="22.5" x14ac:dyDescent="0.2">
      <c r="A59" s="24" t="s">
        <v>111</v>
      </c>
      <c r="B59" s="25" t="s">
        <v>105</v>
      </c>
      <c r="C59" s="40">
        <v>13004.290859999999</v>
      </c>
      <c r="D59" s="26">
        <v>0</v>
      </c>
      <c r="E59" s="41">
        <v>307640.18786000001</v>
      </c>
      <c r="F59" s="42">
        <v>1428.19</v>
      </c>
      <c r="G59" s="26"/>
      <c r="H59" s="26">
        <f t="shared" si="31"/>
        <v>0.4642403874262151</v>
      </c>
      <c r="I59" s="26">
        <f t="shared" si="34"/>
        <v>10.982451987389647</v>
      </c>
    </row>
    <row r="60" spans="1:9" ht="22.5" x14ac:dyDescent="0.2">
      <c r="A60" s="24" t="s">
        <v>112</v>
      </c>
      <c r="B60" s="25" t="s">
        <v>106</v>
      </c>
      <c r="C60" s="40">
        <v>3156.5585599999999</v>
      </c>
      <c r="D60" s="26">
        <v>0</v>
      </c>
      <c r="E60" s="41">
        <v>40404.824820000002</v>
      </c>
      <c r="F60" s="42">
        <v>2138.1506400000003</v>
      </c>
      <c r="G60" s="26"/>
      <c r="H60" s="26">
        <f t="shared" si="31"/>
        <v>5.2918200970435496</v>
      </c>
      <c r="I60" s="26">
        <f t="shared" si="34"/>
        <v>67.736764560452201</v>
      </c>
    </row>
    <row r="61" spans="1:9" ht="22.5" x14ac:dyDescent="0.2">
      <c r="A61" s="24" t="s">
        <v>113</v>
      </c>
      <c r="B61" s="25" t="s">
        <v>107</v>
      </c>
      <c r="C61" s="40">
        <v>1548.1748799999998</v>
      </c>
      <c r="D61" s="26">
        <v>0</v>
      </c>
      <c r="E61" s="41">
        <v>41504.623570000003</v>
      </c>
      <c r="F61" s="42">
        <v>3247.8681800000004</v>
      </c>
      <c r="G61" s="26"/>
      <c r="H61" s="26">
        <f t="shared" si="31"/>
        <v>7.8253165566536911</v>
      </c>
      <c r="I61" s="26">
        <f t="shared" si="34"/>
        <v>209.78690598571143</v>
      </c>
    </row>
    <row r="62" spans="1:9" ht="22.5" x14ac:dyDescent="0.2">
      <c r="A62" s="24" t="s">
        <v>114</v>
      </c>
      <c r="B62" s="25" t="s">
        <v>108</v>
      </c>
      <c r="C62" s="40">
        <v>15871.60291</v>
      </c>
      <c r="D62" s="26">
        <v>0</v>
      </c>
      <c r="E62" s="41">
        <v>37104.471539999999</v>
      </c>
      <c r="F62" s="42">
        <v>15801.69123</v>
      </c>
      <c r="G62" s="26"/>
      <c r="H62" s="26">
        <f t="shared" si="31"/>
        <v>42.587026776449818</v>
      </c>
      <c r="I62" s="26">
        <f t="shared" si="34"/>
        <v>99.559517205688465</v>
      </c>
    </row>
    <row r="63" spans="1:9" ht="45" x14ac:dyDescent="0.2">
      <c r="A63" s="24" t="s">
        <v>115</v>
      </c>
      <c r="B63" s="25" t="s">
        <v>109</v>
      </c>
      <c r="C63" s="40">
        <v>30670.394519999998</v>
      </c>
      <c r="D63" s="26">
        <v>49252.28</v>
      </c>
      <c r="E63" s="41">
        <v>50593.38</v>
      </c>
      <c r="F63" s="42">
        <v>32628.096940000003</v>
      </c>
      <c r="G63" s="26">
        <f t="shared" si="30"/>
        <v>66.246876164920693</v>
      </c>
      <c r="H63" s="26">
        <f t="shared" si="31"/>
        <v>64.490842359217766</v>
      </c>
      <c r="I63" s="26">
        <f t="shared" si="34"/>
        <v>106.38303631446084</v>
      </c>
    </row>
    <row r="64" spans="1:9" ht="38.25" x14ac:dyDescent="0.2">
      <c r="A64" s="43" t="s">
        <v>135</v>
      </c>
      <c r="B64" s="44" t="s">
        <v>116</v>
      </c>
      <c r="C64" s="45">
        <v>551974.37890000001</v>
      </c>
      <c r="D64" s="45">
        <f t="shared" ref="D64" si="35">SUM(D65:D67)</f>
        <v>786103.27999999991</v>
      </c>
      <c r="E64" s="45">
        <v>863546.45234000008</v>
      </c>
      <c r="F64" s="45">
        <v>571729.41583000007</v>
      </c>
      <c r="G64" s="34">
        <f t="shared" si="30"/>
        <v>72.729554802264673</v>
      </c>
      <c r="H64" s="34">
        <f t="shared" si="31"/>
        <v>66.207140829627974</v>
      </c>
      <c r="I64" s="23">
        <f t="shared" si="34"/>
        <v>103.57897715639788</v>
      </c>
    </row>
    <row r="65" spans="1:9" ht="22.5" x14ac:dyDescent="0.2">
      <c r="A65" s="24" t="s">
        <v>120</v>
      </c>
      <c r="B65" s="25" t="s">
        <v>117</v>
      </c>
      <c r="C65" s="46">
        <v>431042.95569999999</v>
      </c>
      <c r="D65" s="26">
        <v>605931.86</v>
      </c>
      <c r="E65" s="26">
        <v>669210.76</v>
      </c>
      <c r="F65" s="26">
        <v>446921.17456999997</v>
      </c>
      <c r="G65" s="26">
        <f t="shared" si="30"/>
        <v>73.757662217992632</v>
      </c>
      <c r="H65" s="26">
        <f t="shared" si="31"/>
        <v>66.783321680302919</v>
      </c>
      <c r="I65" s="26">
        <f t="shared" si="34"/>
        <v>103.68367436702781</v>
      </c>
    </row>
    <row r="66" spans="1:9" ht="22.5" x14ac:dyDescent="0.2">
      <c r="A66" s="24" t="s">
        <v>13</v>
      </c>
      <c r="B66" s="25" t="s">
        <v>118</v>
      </c>
      <c r="C66" s="46">
        <v>78564.884470000005</v>
      </c>
      <c r="D66" s="26">
        <v>123453.7</v>
      </c>
      <c r="E66" s="26">
        <v>129018.81234</v>
      </c>
      <c r="F66" s="26">
        <v>81953.274799999999</v>
      </c>
      <c r="G66" s="26">
        <f t="shared" si="30"/>
        <v>66.383814174868789</v>
      </c>
      <c r="H66" s="26">
        <f t="shared" si="31"/>
        <v>63.52040707368365</v>
      </c>
      <c r="I66" s="26">
        <f t="shared" si="34"/>
        <v>104.31285599521738</v>
      </c>
    </row>
    <row r="67" spans="1:9" x14ac:dyDescent="0.2">
      <c r="A67" s="24" t="s">
        <v>121</v>
      </c>
      <c r="B67" s="25" t="s">
        <v>119</v>
      </c>
      <c r="C67" s="46">
        <v>42366.53873</v>
      </c>
      <c r="D67" s="26">
        <v>56717.72</v>
      </c>
      <c r="E67" s="26">
        <v>65316.88</v>
      </c>
      <c r="F67" s="26">
        <v>42854.966460000003</v>
      </c>
      <c r="G67" s="26">
        <f t="shared" si="30"/>
        <v>75.558337782266278</v>
      </c>
      <c r="H67" s="26">
        <f t="shared" si="31"/>
        <v>65.610859643020319</v>
      </c>
      <c r="I67" s="26">
        <f t="shared" si="34"/>
        <v>101.15286201007056</v>
      </c>
    </row>
    <row r="68" spans="1:9" ht="25.5" x14ac:dyDescent="0.2">
      <c r="A68" s="21" t="s">
        <v>136</v>
      </c>
      <c r="B68" s="22" t="s">
        <v>129</v>
      </c>
      <c r="C68" s="35"/>
      <c r="D68" s="35">
        <v>10000</v>
      </c>
      <c r="E68" s="35">
        <v>14900</v>
      </c>
      <c r="F68" s="35">
        <v>3459.2370000000001</v>
      </c>
      <c r="G68" s="23">
        <f t="shared" ref="G68" si="36">F68/D68*100</f>
        <v>34.592370000000003</v>
      </c>
      <c r="H68" s="23">
        <f t="shared" ref="H68" si="37">F68/E68*100</f>
        <v>23.216355704697989</v>
      </c>
      <c r="I68" s="26"/>
    </row>
    <row r="69" spans="1:9" x14ac:dyDescent="0.2">
      <c r="A69" s="47" t="s">
        <v>75</v>
      </c>
      <c r="B69" s="48"/>
      <c r="C69" s="23">
        <v>3407649.26352</v>
      </c>
      <c r="D69" s="23">
        <f t="shared" ref="D69:F69" si="38">D7+D12+D16+D19+D20+D24+D25+D29+D34+D35+D39+D40+D41+D45+D47+D49+D53+D54+D57+D64+D68</f>
        <v>4504349.9000000004</v>
      </c>
      <c r="E69" s="23">
        <f t="shared" si="38"/>
        <v>6877247.1600600006</v>
      </c>
      <c r="F69" s="23">
        <f t="shared" si="38"/>
        <v>3976576.6096299994</v>
      </c>
      <c r="G69" s="23">
        <f>F69/D69*100</f>
        <v>88.283030801625756</v>
      </c>
      <c r="H69" s="23">
        <f>F69/E69*100</f>
        <v>57.82221457335708</v>
      </c>
      <c r="I69" s="23">
        <f>F69/C69*100</f>
        <v>116.69559576452168</v>
      </c>
    </row>
    <row r="70" spans="1:9" x14ac:dyDescent="0.2">
      <c r="A70" s="9"/>
      <c r="F70" s="11"/>
    </row>
  </sheetData>
  <mergeCells count="8">
    <mergeCell ref="A2:I2"/>
    <mergeCell ref="A4:A5"/>
    <mergeCell ref="B4:B5"/>
    <mergeCell ref="C4:C5"/>
    <mergeCell ref="D4:F4"/>
    <mergeCell ref="H4:H5"/>
    <mergeCell ref="I4:I5"/>
    <mergeCell ref="G4:G5"/>
  </mergeCells>
  <printOptions horizontalCentered="1"/>
  <pageMargins left="0.39370078740157483" right="0.39370078740157483" top="0.78740157480314965" bottom="0.19685039370078741" header="0.51181102362204722" footer="0.51181102362204722"/>
  <pageSetup paperSize="9" scale="80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Вандрей Сергей Александрович</dc:creator>
  <cp:lastModifiedBy>Вандрей Сергей Александрович</cp:lastModifiedBy>
  <cp:lastPrinted>2019-05-06T06:24:56Z</cp:lastPrinted>
  <dcterms:created xsi:type="dcterms:W3CDTF">2018-03-05T07:29:05Z</dcterms:created>
  <dcterms:modified xsi:type="dcterms:W3CDTF">2022-11-16T11:59:46Z</dcterms:modified>
</cp:coreProperties>
</file>